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2040" windowHeight="1185" activeTab="0"/>
  </bookViews>
  <sheets>
    <sheet name="data" sheetId="1" r:id="rId1"/>
  </sheets>
  <definedNames>
    <definedName name="_xlfn.IFERROR" hidden="1">#NAME?</definedName>
    <definedName name="_xlnm._FilterDatabase" localSheetId="0" hidden="1">'data'!$A$4:$I$19</definedName>
    <definedName name="dep27" localSheetId="0">'data'!#REF!</definedName>
    <definedName name="_xlnm.Print_Titles" localSheetId="0">'data'!$3:$4</definedName>
    <definedName name="_xlnm.Print_Area" localSheetId="0">'data'!$A$1:$I$27</definedName>
  </definedNames>
  <calcPr fullCalcOnLoad="1"/>
</workbook>
</file>

<file path=xl/sharedStrings.xml><?xml version="1.0" encoding="utf-8"?>
<sst xmlns="http://schemas.openxmlformats.org/spreadsheetml/2006/main" count="65" uniqueCount="65">
  <si>
    <t>Наименование кода классификации доходов бюджетов</t>
  </si>
  <si>
    <t>1</t>
  </si>
  <si>
    <t>2</t>
  </si>
  <si>
    <t>3</t>
  </si>
  <si>
    <t>4</t>
  </si>
  <si>
    <t>5</t>
  </si>
  <si>
    <t>6</t>
  </si>
  <si>
    <t>7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</si>
  <si>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</si>
  <si>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</si>
  <si>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</si>
  <si>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</si>
  <si>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</si>
  <si>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</si>
  <si>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</si>
  <si>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</si>
  <si>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</si>
  <si>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Код доходов</t>
  </si>
  <si>
    <t>1 00 00000 00 0000 000</t>
  </si>
  <si>
    <t xml:space="preserve">НАЛОГОВЫЕ И НЕНАЛОГОВЫЕ ДОХОДЫ                                 </t>
  </si>
  <si>
    <t>1 01 00000 00 0000 000</t>
  </si>
  <si>
    <t>1 03 00000 00 0000 000</t>
  </si>
  <si>
    <t>1 05 00000 00 0000 000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</si>
  <si>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</si>
  <si>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</si>
  <si>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</si>
  <si>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</si>
  <si>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</si>
  <si>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</si>
  <si>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</si>
  <si>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ВСЕГО ДОХОДОВ</t>
  </si>
  <si>
    <t>1 17 00000 00 0000 000</t>
  </si>
  <si>
    <t>8</t>
  </si>
  <si>
    <t>9</t>
  </si>
  <si>
    <t>2024 год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</si>
  <si>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</si>
  <si>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</si>
  <si>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</si>
  <si>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</si>
  <si>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</si>
  <si>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</si>
  <si>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</si>
  <si>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2 00 00000 00 0000 000</t>
  </si>
  <si>
    <t>2 02 00000 00 0000 000</t>
  </si>
  <si>
    <t>2 02 01000 00 0000 151</t>
  </si>
  <si>
    <t>2 02 02000 00 0000 151</t>
  </si>
  <si>
    <t>2 02 03000 00 0000 151</t>
  </si>
  <si>
    <t>2 02 04000 00 0000 151</t>
  </si>
  <si>
    <t>2 18 00000 00 0000 000</t>
  </si>
  <si>
    <t>2021 год (факт)</t>
  </si>
  <si>
    <t>2022 год (оценка)</t>
  </si>
  <si>
    <t>отклонение от исполнения 2021 года</t>
  </si>
  <si>
    <t>отклонение от оценки исполнения 2022 года</t>
  </si>
  <si>
    <t>2025 год</t>
  </si>
  <si>
    <t>2023 год</t>
  </si>
  <si>
    <t>Сведения о доходах  бюджета Брянского муниципального района на 2023 год и на плановый период 2024 и 2025 годов в сравнении с ожидаемым исполнением за 2022 год и отчетом за 2021 год</t>
  </si>
  <si>
    <t xml:space="preserve">1 05 03010 01 0000 110   </t>
  </si>
  <si>
    <t xml:space="preserve">Единый сельскохозяйственный налог </t>
  </si>
  <si>
    <t>1 05 04000 02  0000 110</t>
  </si>
  <si>
    <t>Налог, взимаемый в связи  с применением патентной  системы налогообложения</t>
  </si>
  <si>
    <t>Единый налог на вмененный доход для отдельных видов деятельности</t>
  </si>
  <si>
    <t>1 05 02000 02 0000 110</t>
  </si>
  <si>
    <t>(рублей)</t>
  </si>
  <si>
    <t>207 05000 00 0000 150</t>
  </si>
  <si>
    <t>Прочие безвозмездные доходы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</si>
</sst>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,###.##,"/>
    <numFmt numFmtId="188" formatCode="#,##0.00,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sz val="10"/>
      <color rgb="FF000000"/>
      <name val="Arial Cyr"/>
      <family val="2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0" borderId="1">
      <alignment vertical="top" shrinkToFit="1"/>
      <protection/>
    </xf>
    <xf numFmtId="0" fontId="36" fillId="20" borderId="1">
      <alignment horizontal="left" vertical="top" wrapText="1"/>
      <protection/>
    </xf>
    <xf numFmtId="49" fontId="36" fillId="20" borderId="1">
      <alignment horizontal="center" vertical="top" shrinkToFit="1"/>
      <protection/>
    </xf>
    <xf numFmtId="4" fontId="36" fillId="20" borderId="1">
      <alignment horizontal="right" vertical="top" shrinkToFit="1"/>
      <protection/>
    </xf>
    <xf numFmtId="0" fontId="37" fillId="0" borderId="1">
      <alignment vertical="top" shrinkToFit="1"/>
      <protection/>
    </xf>
    <xf numFmtId="0" fontId="37" fillId="0" borderId="1">
      <alignment horizontal="left" vertical="top" wrapText="1"/>
      <protection/>
    </xf>
    <xf numFmtId="49" fontId="37" fillId="0" borderId="1">
      <alignment horizontal="center" vertical="top" shrinkToFit="1"/>
      <protection/>
    </xf>
    <xf numFmtId="4" fontId="37" fillId="0" borderId="1">
      <alignment horizontal="right" vertical="top" shrinkToFit="1"/>
      <protection/>
    </xf>
    <xf numFmtId="0" fontId="37" fillId="0" borderId="2">
      <alignment vertical="top" shrinkToFit="1"/>
      <protection/>
    </xf>
    <xf numFmtId="0" fontId="37" fillId="0" borderId="3">
      <alignment horizontal="right" vertical="top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1" borderId="0">
      <alignment horizontal="left"/>
      <protection/>
    </xf>
    <xf numFmtId="0" fontId="38" fillId="0" borderId="0">
      <alignment horizontal="center" vertical="top"/>
      <protection/>
    </xf>
    <xf numFmtId="0" fontId="37" fillId="0" borderId="3">
      <alignment horizontal="right" vertical="top"/>
      <protection/>
    </xf>
    <xf numFmtId="49" fontId="39" fillId="22" borderId="4">
      <alignment horizontal="center" vertical="center" wrapText="1"/>
      <protection/>
    </xf>
    <xf numFmtId="0" fontId="37" fillId="21" borderId="5">
      <alignment horizontal="left"/>
      <protection/>
    </xf>
    <xf numFmtId="49" fontId="36" fillId="0" borderId="6">
      <alignment horizontal="center" vertical="center" wrapText="1"/>
      <protection/>
    </xf>
    <xf numFmtId="0" fontId="37" fillId="21" borderId="7">
      <alignment horizontal="left"/>
      <protection/>
    </xf>
    <xf numFmtId="0" fontId="36" fillId="23" borderId="8">
      <alignment horizontal="left" vertical="top" wrapText="1"/>
      <protection/>
    </xf>
    <xf numFmtId="0" fontId="37" fillId="21" borderId="9">
      <alignment horizontal="left"/>
      <protection/>
    </xf>
    <xf numFmtId="0" fontId="36" fillId="20" borderId="10">
      <alignment horizontal="left" vertical="top" wrapText="1"/>
      <protection/>
    </xf>
    <xf numFmtId="0" fontId="37" fillId="21" borderId="11">
      <alignment horizontal="left"/>
      <protection/>
    </xf>
    <xf numFmtId="0" fontId="40" fillId="0" borderId="10">
      <alignment horizontal="left" vertical="top" wrapText="1"/>
      <protection/>
    </xf>
    <xf numFmtId="0" fontId="37" fillId="21" borderId="12">
      <alignment horizontal="left"/>
      <protection/>
    </xf>
    <xf numFmtId="0" fontId="37" fillId="0" borderId="13">
      <alignment/>
      <protection/>
    </xf>
    <xf numFmtId="0" fontId="37" fillId="0" borderId="0">
      <alignment horizontal="left" vertical="top" wrapText="1"/>
      <protection/>
    </xf>
    <xf numFmtId="49" fontId="36" fillId="0" borderId="14">
      <alignment horizontal="center" vertical="center" wrapText="1"/>
      <protection/>
    </xf>
    <xf numFmtId="0" fontId="36" fillId="23" borderId="15">
      <alignment horizontal="left" vertical="top" wrapText="1"/>
      <protection/>
    </xf>
    <xf numFmtId="0" fontId="36" fillId="20" borderId="1">
      <alignment horizontal="left" vertical="top" wrapText="1"/>
      <protection/>
    </xf>
    <xf numFmtId="0" fontId="37" fillId="0" borderId="1">
      <alignment horizontal="left" vertical="top" wrapText="1"/>
      <protection/>
    </xf>
    <xf numFmtId="49" fontId="39" fillId="0" borderId="4">
      <alignment horizontal="center" vertical="center" wrapText="1"/>
      <protection/>
    </xf>
    <xf numFmtId="0" fontId="39" fillId="0" borderId="4">
      <alignment horizontal="center" vertical="center" wrapText="1"/>
      <protection/>
    </xf>
    <xf numFmtId="49" fontId="36" fillId="23" borderId="15">
      <alignment horizontal="center" vertical="top" shrinkToFit="1"/>
      <protection/>
    </xf>
    <xf numFmtId="49" fontId="36" fillId="20" borderId="1">
      <alignment horizontal="center" vertical="top" shrinkToFit="1"/>
      <protection/>
    </xf>
    <xf numFmtId="49" fontId="37" fillId="0" borderId="1">
      <alignment horizontal="center" vertical="top" shrinkToFit="1"/>
      <protection/>
    </xf>
    <xf numFmtId="49" fontId="39" fillId="0" borderId="4">
      <alignment horizontal="center" vertical="center" wrapText="1"/>
      <protection/>
    </xf>
    <xf numFmtId="0" fontId="39" fillId="0" borderId="4">
      <alignment horizontal="center" vertical="center"/>
      <protection/>
    </xf>
    <xf numFmtId="4" fontId="36" fillId="23" borderId="15">
      <alignment horizontal="right" vertical="top" shrinkToFit="1"/>
      <protection/>
    </xf>
    <xf numFmtId="4" fontId="36" fillId="2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0" fontId="39" fillId="0" borderId="4">
      <alignment horizontal="center" vertical="center" wrapText="1"/>
      <protection/>
    </xf>
    <xf numFmtId="49" fontId="36" fillId="0" borderId="16">
      <alignment horizontal="center" vertical="center" wrapText="1"/>
      <protection/>
    </xf>
    <xf numFmtId="0" fontId="36" fillId="23" borderId="17">
      <alignment horizontal="left" vertical="top" wrapText="1"/>
      <protection/>
    </xf>
    <xf numFmtId="0" fontId="36" fillId="20" borderId="2">
      <alignment horizontal="left" vertical="top" wrapText="1"/>
      <protection/>
    </xf>
    <xf numFmtId="0" fontId="37" fillId="0" borderId="2">
      <alignment horizontal="left" vertical="top" wrapText="1"/>
      <protection/>
    </xf>
    <xf numFmtId="49" fontId="41" fillId="0" borderId="18">
      <alignment horizontal="left" shrinkToFit="1"/>
      <protection/>
    </xf>
    <xf numFmtId="4" fontId="41" fillId="0" borderId="4">
      <alignment horizontal="right" vertical="center" shrinkToFi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19" applyNumberFormat="0" applyAlignment="0" applyProtection="0"/>
    <xf numFmtId="0" fontId="43" fillId="31" borderId="20" applyNumberFormat="0" applyAlignment="0" applyProtection="0"/>
    <xf numFmtId="0" fontId="44" fillId="31" borderId="19" applyNumberFormat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50" fillId="32" borderId="25" applyNumberFormat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34" fillId="0" borderId="0">
      <alignment/>
      <protection/>
    </xf>
    <xf numFmtId="0" fontId="53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5" borderId="26" applyNumberFormat="0" applyFont="0" applyAlignment="0" applyProtection="0"/>
    <xf numFmtId="9" fontId="0" fillId="0" borderId="0" applyFont="0" applyFill="0" applyBorder="0" applyAlignment="0" applyProtection="0"/>
    <xf numFmtId="0" fontId="56" fillId="0" borderId="27" applyNumberFormat="0" applyFill="0" applyAlignment="0" applyProtection="0"/>
    <xf numFmtId="0" fontId="5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6" borderId="0" applyNumberFormat="0" applyBorder="0" applyAlignment="0" applyProtection="0"/>
  </cellStyleXfs>
  <cellXfs count="41">
    <xf numFmtId="0" fontId="0" fillId="0" borderId="0" xfId="0" applyAlignment="1">
      <alignment/>
    </xf>
    <xf numFmtId="0" fontId="59" fillId="0" borderId="28" xfId="0" applyNumberFormat="1" applyFont="1" applyFill="1" applyBorder="1" applyAlignment="1" applyProtection="1">
      <alignment horizontal="center" vertical="center" wrapText="1"/>
      <protection/>
    </xf>
    <xf numFmtId="49" fontId="59" fillId="0" borderId="29" xfId="0" applyNumberFormat="1" applyFont="1" applyFill="1" applyBorder="1" applyAlignment="1" applyProtection="1">
      <alignment horizontal="center" vertical="center" wrapText="1"/>
      <protection/>
    </xf>
    <xf numFmtId="49" fontId="59" fillId="0" borderId="30" xfId="0" applyNumberFormat="1" applyFont="1" applyFill="1" applyBorder="1" applyAlignment="1" applyProtection="1">
      <alignment horizontal="center" vertical="center" wrapText="1"/>
      <protection/>
    </xf>
    <xf numFmtId="49" fontId="59" fillId="0" borderId="30" xfId="72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49" fontId="59" fillId="0" borderId="31" xfId="63" applyNumberFormat="1" applyFont="1" applyBorder="1" applyAlignment="1" applyProtection="1">
      <alignment horizontal="center" vertical="center" wrapText="1"/>
      <protection locked="0"/>
    </xf>
    <xf numFmtId="0" fontId="60" fillId="8" borderId="31" xfId="64" applyNumberFormat="1" applyFont="1" applyFill="1" applyBorder="1" applyAlignment="1" applyProtection="1">
      <alignment horizontal="center" vertical="center" wrapText="1"/>
      <protection locked="0"/>
    </xf>
    <xf numFmtId="0" fontId="60" fillId="8" borderId="31" xfId="64" applyNumberFormat="1" applyFont="1" applyFill="1" applyBorder="1" applyAlignment="1" applyProtection="1">
      <alignment horizontal="left" vertical="center" wrapText="1"/>
      <protection locked="0"/>
    </xf>
    <xf numFmtId="4" fontId="60" fillId="8" borderId="31" xfId="6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4" fontId="4" fillId="37" borderId="31" xfId="104" applyNumberFormat="1" applyFont="1" applyFill="1" applyBorder="1" applyAlignment="1">
      <alignment horizontal="center" vertical="center" wrapText="1"/>
      <protection/>
    </xf>
    <xf numFmtId="4" fontId="59" fillId="37" borderId="31" xfId="42" applyNumberFormat="1" applyFont="1" applyFill="1" applyBorder="1" applyAlignment="1" applyProtection="1">
      <alignment horizontal="center" vertical="center" shrinkToFit="1"/>
      <protection/>
    </xf>
    <xf numFmtId="4" fontId="59" fillId="37" borderId="31" xfId="43" applyNumberFormat="1" applyFont="1" applyFill="1" applyBorder="1" applyAlignment="1" applyProtection="1">
      <alignment horizontal="center" vertical="center" shrinkToFit="1"/>
      <protection/>
    </xf>
    <xf numFmtId="0" fontId="4" fillId="37" borderId="31" xfId="0" applyFont="1" applyFill="1" applyBorder="1" applyAlignment="1">
      <alignment horizontal="left" vertical="center" wrapText="1"/>
    </xf>
    <xf numFmtId="4" fontId="60" fillId="37" borderId="31" xfId="42" applyNumberFormat="1" applyFont="1" applyFill="1" applyBorder="1" applyAlignment="1" applyProtection="1">
      <alignment horizontal="center" vertical="center" shrinkToFit="1"/>
      <protection/>
    </xf>
    <xf numFmtId="0" fontId="4" fillId="37" borderId="0" xfId="0" applyFont="1" applyFill="1" applyAlignment="1" applyProtection="1">
      <alignment vertical="center"/>
      <protection locked="0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60" fillId="37" borderId="31" xfId="37" applyNumberFormat="1" applyFont="1" applyFill="1" applyBorder="1" applyAlignment="1" applyProtection="1">
      <alignment horizontal="center" vertical="center" shrinkToFit="1"/>
      <protection/>
    </xf>
    <xf numFmtId="4" fontId="60" fillId="37" borderId="31" xfId="36" applyNumberFormat="1" applyFont="1" applyFill="1" applyBorder="1" applyAlignment="1" applyProtection="1">
      <alignment horizontal="left" vertical="center" wrapText="1"/>
      <protection/>
    </xf>
    <xf numFmtId="4" fontId="5" fillId="37" borderId="31" xfId="104" applyNumberFormat="1" applyFont="1" applyFill="1" applyBorder="1" applyAlignment="1">
      <alignment horizontal="center" vertical="center" wrapText="1"/>
      <protection/>
    </xf>
    <xf numFmtId="4" fontId="59" fillId="37" borderId="31" xfId="63" applyNumberFormat="1" applyFont="1" applyFill="1" applyBorder="1" applyAlignment="1" applyProtection="1">
      <alignment horizontal="center" vertical="center" wrapText="1"/>
      <protection locked="0"/>
    </xf>
    <xf numFmtId="4" fontId="59" fillId="37" borderId="31" xfId="63" applyNumberFormat="1" applyFont="1" applyFill="1" applyBorder="1" applyAlignment="1" applyProtection="1">
      <alignment horizontal="left" vertical="center" wrapText="1"/>
      <protection locked="0"/>
    </xf>
    <xf numFmtId="4" fontId="60" fillId="37" borderId="31" xfId="43" applyNumberFormat="1" applyFont="1" applyFill="1" applyBorder="1" applyAlignment="1" applyProtection="1">
      <alignment horizontal="center" vertical="center" shrinkToFit="1"/>
      <protection/>
    </xf>
    <xf numFmtId="4" fontId="60" fillId="37" borderId="31" xfId="6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59" fillId="37" borderId="31" xfId="42" applyNumberFormat="1" applyFont="1" applyFill="1" applyBorder="1" applyAlignment="1" applyProtection="1">
      <alignment horizontal="center" vertical="center" shrinkToFit="1"/>
      <protection/>
    </xf>
    <xf numFmtId="4" fontId="59" fillId="37" borderId="31" xfId="42" applyNumberFormat="1" applyFont="1" applyFill="1" applyBorder="1" applyAlignment="1" applyProtection="1">
      <alignment horizontal="center" vertical="center" shrinkToFit="1"/>
      <protection/>
    </xf>
    <xf numFmtId="4" fontId="59" fillId="37" borderId="31" xfId="43" applyNumberFormat="1" applyFont="1" applyFill="1" applyBorder="1" applyAlignment="1" applyProtection="1">
      <alignment horizontal="center" vertical="center" shrinkToFit="1"/>
      <protection/>
    </xf>
    <xf numFmtId="0" fontId="4" fillId="37" borderId="0" xfId="0" applyFont="1" applyFill="1" applyAlignment="1" applyProtection="1">
      <alignment vertical="center"/>
      <protection locked="0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4" fontId="5" fillId="0" borderId="31" xfId="0" applyNumberFormat="1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horizontal="left" vertical="center" wrapText="1"/>
    </xf>
    <xf numFmtId="0" fontId="60" fillId="8" borderId="32" xfId="64" applyNumberFormat="1" applyFont="1" applyFill="1" applyBorder="1" applyAlignment="1" applyProtection="1">
      <alignment horizontal="left" vertical="center" wrapText="1"/>
      <protection locked="0"/>
    </xf>
    <xf numFmtId="0" fontId="60" fillId="8" borderId="33" xfId="6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66" xfId="35"/>
    <cellStyle name="ex67" xfId="36"/>
    <cellStyle name="ex68" xfId="37"/>
    <cellStyle name="ex69" xfId="38"/>
    <cellStyle name="ex72" xfId="39"/>
    <cellStyle name="ex73" xfId="40"/>
    <cellStyle name="ex74" xfId="41"/>
    <cellStyle name="ex75" xfId="42"/>
    <cellStyle name="ex76" xfId="43"/>
    <cellStyle name="st39" xfId="44"/>
    <cellStyle name="style0" xfId="45"/>
    <cellStyle name="td" xfId="46"/>
    <cellStyle name="tr" xfId="47"/>
    <cellStyle name="xl21" xfId="48"/>
    <cellStyle name="xl22" xfId="49"/>
    <cellStyle name="xl23" xfId="50"/>
    <cellStyle name="xl24" xfId="51"/>
    <cellStyle name="xl25" xfId="52"/>
    <cellStyle name="xl26" xfId="53"/>
    <cellStyle name="xl27" xfId="54"/>
    <cellStyle name="xl28" xfId="55"/>
    <cellStyle name="xl29" xfId="56"/>
    <cellStyle name="xl30" xfId="57"/>
    <cellStyle name="xl31" xfId="58"/>
    <cellStyle name="xl32" xfId="59"/>
    <cellStyle name="xl33" xfId="60"/>
    <cellStyle name="xl34" xfId="61"/>
    <cellStyle name="xl35" xfId="62"/>
    <cellStyle name="xl36" xfId="63"/>
    <cellStyle name="xl37" xfId="64"/>
    <cellStyle name="xl38" xfId="65"/>
    <cellStyle name="xl39" xfId="66"/>
    <cellStyle name="xl40" xfId="67"/>
    <cellStyle name="xl41" xfId="68"/>
    <cellStyle name="xl42" xfId="69"/>
    <cellStyle name="xl43" xfId="70"/>
    <cellStyle name="xl44" xfId="71"/>
    <cellStyle name="xl45" xfId="72"/>
    <cellStyle name="xl46" xfId="73"/>
    <cellStyle name="xl47" xfId="74"/>
    <cellStyle name="xl48" xfId="75"/>
    <cellStyle name="xl49" xfId="76"/>
    <cellStyle name="xl50" xfId="77"/>
    <cellStyle name="xl51" xfId="78"/>
    <cellStyle name="xl52" xfId="79"/>
    <cellStyle name="xl53" xfId="80"/>
    <cellStyle name="xl54" xfId="81"/>
    <cellStyle name="xl57" xfId="82"/>
    <cellStyle name="xl58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80" zoomScaleNormal="62" zoomScaleSheetLayoutView="80" zoomScalePageLayoutView="0" workbookViewId="0" topLeftCell="B1">
      <pane ySplit="4" topLeftCell="A11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25.8515625" style="19" customWidth="1"/>
    <col min="2" max="2" width="73.7109375" style="10" customWidth="1"/>
    <col min="3" max="3" width="23.140625" style="10" customWidth="1"/>
    <col min="4" max="5" width="23.140625" style="5" customWidth="1"/>
    <col min="6" max="6" width="21.57421875" style="5" customWidth="1"/>
    <col min="7" max="9" width="22.00390625" style="5" customWidth="1"/>
    <col min="10" max="11" width="9.140625" style="5" customWidth="1"/>
    <col min="12" max="12" width="15.28125" style="5" bestFit="1" customWidth="1"/>
    <col min="13" max="16384" width="9.140625" style="5" customWidth="1"/>
  </cols>
  <sheetData>
    <row r="1" spans="1:9" ht="42" customHeight="1">
      <c r="A1" s="40" t="s">
        <v>55</v>
      </c>
      <c r="B1" s="40"/>
      <c r="C1" s="40"/>
      <c r="D1" s="40"/>
      <c r="E1" s="40"/>
      <c r="F1" s="40"/>
      <c r="G1" s="40"/>
      <c r="H1" s="40"/>
      <c r="I1" s="40"/>
    </row>
    <row r="2" spans="1:9" ht="18" customHeight="1">
      <c r="A2" s="21"/>
      <c r="B2" s="21"/>
      <c r="C2" s="21"/>
      <c r="D2" s="21"/>
      <c r="E2" s="21"/>
      <c r="F2" s="21"/>
      <c r="G2" s="21"/>
      <c r="H2" s="21"/>
      <c r="I2" s="29" t="s">
        <v>62</v>
      </c>
    </row>
    <row r="3" spans="1:9" ht="53.25" customHeight="1">
      <c r="A3" s="1" t="s">
        <v>17</v>
      </c>
      <c r="B3" s="2" t="s">
        <v>0</v>
      </c>
      <c r="C3" s="3" t="s">
        <v>49</v>
      </c>
      <c r="D3" s="3" t="s">
        <v>50</v>
      </c>
      <c r="E3" s="4" t="s">
        <v>54</v>
      </c>
      <c r="F3" s="4" t="s">
        <v>51</v>
      </c>
      <c r="G3" s="4" t="s">
        <v>52</v>
      </c>
      <c r="H3" s="4" t="s">
        <v>34</v>
      </c>
      <c r="I3" s="4" t="s">
        <v>53</v>
      </c>
    </row>
    <row r="4" spans="1:9" ht="22.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32</v>
      </c>
      <c r="I4" s="6" t="s">
        <v>33</v>
      </c>
    </row>
    <row r="5" spans="1:9" ht="30" customHeight="1">
      <c r="A5" s="38" t="s">
        <v>30</v>
      </c>
      <c r="B5" s="39"/>
      <c r="C5" s="9">
        <f>C6+C20</f>
        <v>1670633478.6699998</v>
      </c>
      <c r="D5" s="9">
        <f>D6+D20</f>
        <v>1918195843.59</v>
      </c>
      <c r="E5" s="9">
        <f>E6+E20</f>
        <v>1831380997.18</v>
      </c>
      <c r="F5" s="9">
        <f>E5-C5</f>
        <v>160747518.51000023</v>
      </c>
      <c r="G5" s="9">
        <f>E5-D5</f>
        <v>-86814846.40999985</v>
      </c>
      <c r="H5" s="9">
        <f>H6+H20</f>
        <v>1542511124.6999998</v>
      </c>
      <c r="I5" s="9">
        <f>I6+I20</f>
        <v>1713655681.24</v>
      </c>
    </row>
    <row r="6" spans="1:9" ht="16.5" customHeight="1">
      <c r="A6" s="7" t="s">
        <v>18</v>
      </c>
      <c r="B6" s="8" t="s">
        <v>19</v>
      </c>
      <c r="C6" s="9">
        <f>C7+C8+C9+C13+C14+C15+C16+C17+C18+C19</f>
        <v>504231261.53999996</v>
      </c>
      <c r="D6" s="9">
        <f>D7+D8+D9+D13+D14+D15+D16+D17+D18+D19</f>
        <v>585327600</v>
      </c>
      <c r="E6" s="9">
        <f>E7+E8+E9+E13+E14+E15+E16+E17+E18+E19</f>
        <v>537083000</v>
      </c>
      <c r="F6" s="9">
        <f aca="true" t="shared" si="0" ref="F6:F19">E6-C6</f>
        <v>32851738.46000004</v>
      </c>
      <c r="G6" s="9">
        <f aca="true" t="shared" si="1" ref="G6:G19">E6-D6</f>
        <v>-48244600</v>
      </c>
      <c r="H6" s="9">
        <f>H7+H8+H9+H13+H14+H15+H16+H17+H18+H19</f>
        <v>510511000</v>
      </c>
      <c r="I6" s="9">
        <f>I7+I8+I9+I13+I14+I15+I16+I17+I18+I19</f>
        <v>529501000</v>
      </c>
    </row>
    <row r="7" spans="1:9" ht="14.25">
      <c r="A7" s="22" t="s">
        <v>20</v>
      </c>
      <c r="B7" s="23" t="s">
        <v>8</v>
      </c>
      <c r="C7" s="24">
        <v>395101414.63</v>
      </c>
      <c r="D7" s="24">
        <v>470000000</v>
      </c>
      <c r="E7" s="24">
        <v>448742000</v>
      </c>
      <c r="F7" s="28">
        <f t="shared" si="0"/>
        <v>53640585.370000005</v>
      </c>
      <c r="G7" s="28">
        <f t="shared" si="1"/>
        <v>-21258000</v>
      </c>
      <c r="H7" s="15">
        <v>419833400</v>
      </c>
      <c r="I7" s="15">
        <v>435825000</v>
      </c>
    </row>
    <row r="8" spans="1:9" ht="28.5">
      <c r="A8" s="22" t="s">
        <v>21</v>
      </c>
      <c r="B8" s="23" t="s">
        <v>9</v>
      </c>
      <c r="C8" s="24">
        <v>23234113.25</v>
      </c>
      <c r="D8" s="15">
        <v>27736000</v>
      </c>
      <c r="E8" s="15">
        <v>25582000</v>
      </c>
      <c r="F8" s="28">
        <f t="shared" si="0"/>
        <v>2347886.75</v>
      </c>
      <c r="G8" s="28">
        <f t="shared" si="1"/>
        <v>-2154000</v>
      </c>
      <c r="H8" s="15">
        <v>26200000</v>
      </c>
      <c r="I8" s="15">
        <v>27409000</v>
      </c>
    </row>
    <row r="9" spans="1:9" ht="14.25">
      <c r="A9" s="22" t="s">
        <v>22</v>
      </c>
      <c r="B9" s="23" t="s">
        <v>10</v>
      </c>
      <c r="C9" s="24">
        <f>C10+C12+C11</f>
        <v>29077324.439999998</v>
      </c>
      <c r="D9" s="24">
        <f>D10+D12+D11</f>
        <v>23895000</v>
      </c>
      <c r="E9" s="24">
        <f>E10+E12+E11</f>
        <v>27794000</v>
      </c>
      <c r="F9" s="28">
        <f t="shared" si="0"/>
        <v>-1283324.4399999976</v>
      </c>
      <c r="G9" s="28">
        <f t="shared" si="1"/>
        <v>3899000</v>
      </c>
      <c r="H9" s="15">
        <f>H10+H11+H12</f>
        <v>29312000</v>
      </c>
      <c r="I9" s="15">
        <f>I10+I11+I12</f>
        <v>30934000</v>
      </c>
    </row>
    <row r="10" spans="1:12" ht="14.25">
      <c r="A10" s="25" t="s">
        <v>61</v>
      </c>
      <c r="B10" s="26" t="s">
        <v>60</v>
      </c>
      <c r="C10" s="11">
        <v>5784226.77</v>
      </c>
      <c r="D10" s="12">
        <v>-70000</v>
      </c>
      <c r="E10" s="12">
        <v>0</v>
      </c>
      <c r="F10" s="28">
        <f t="shared" si="0"/>
        <v>-5784226.77</v>
      </c>
      <c r="G10" s="28">
        <f t="shared" si="1"/>
        <v>70000</v>
      </c>
      <c r="H10" s="12">
        <v>0</v>
      </c>
      <c r="I10" s="13">
        <v>0</v>
      </c>
      <c r="L10" s="20"/>
    </row>
    <row r="11" spans="1:9" ht="14.25">
      <c r="A11" s="25" t="s">
        <v>56</v>
      </c>
      <c r="B11" s="26" t="s">
        <v>57</v>
      </c>
      <c r="C11" s="11">
        <v>9597696.26</v>
      </c>
      <c r="D11" s="12">
        <v>13465000</v>
      </c>
      <c r="E11" s="12">
        <v>13546000</v>
      </c>
      <c r="F11" s="28">
        <f t="shared" si="0"/>
        <v>3948303.74</v>
      </c>
      <c r="G11" s="28">
        <f t="shared" si="1"/>
        <v>81000</v>
      </c>
      <c r="H11" s="12">
        <v>14494000</v>
      </c>
      <c r="I11" s="13">
        <v>15523000</v>
      </c>
    </row>
    <row r="12" spans="1:9" ht="14.25">
      <c r="A12" s="25" t="s">
        <v>58</v>
      </c>
      <c r="B12" s="26" t="s">
        <v>59</v>
      </c>
      <c r="C12" s="11">
        <v>13695401.41</v>
      </c>
      <c r="D12" s="12">
        <v>10500000</v>
      </c>
      <c r="E12" s="12">
        <v>14248000</v>
      </c>
      <c r="F12" s="28">
        <f t="shared" si="0"/>
        <v>552598.5899999999</v>
      </c>
      <c r="G12" s="28">
        <f t="shared" si="1"/>
        <v>3748000</v>
      </c>
      <c r="H12" s="12">
        <v>14818000</v>
      </c>
      <c r="I12" s="13">
        <v>15411000</v>
      </c>
    </row>
    <row r="13" spans="1:9" ht="14.25">
      <c r="A13" s="22" t="s">
        <v>23</v>
      </c>
      <c r="B13" s="23" t="s">
        <v>11</v>
      </c>
      <c r="C13" s="24">
        <v>2418608.68</v>
      </c>
      <c r="D13" s="15">
        <v>3400000</v>
      </c>
      <c r="E13" s="15">
        <v>1500000</v>
      </c>
      <c r="F13" s="28">
        <f t="shared" si="0"/>
        <v>-918608.6800000002</v>
      </c>
      <c r="G13" s="28">
        <f t="shared" si="1"/>
        <v>-1900000</v>
      </c>
      <c r="H13" s="15">
        <v>1600000</v>
      </c>
      <c r="I13" s="27">
        <v>1700000</v>
      </c>
    </row>
    <row r="14" spans="1:9" ht="28.5">
      <c r="A14" s="22" t="s">
        <v>24</v>
      </c>
      <c r="B14" s="23" t="s">
        <v>12</v>
      </c>
      <c r="C14" s="24">
        <v>37235511.02</v>
      </c>
      <c r="D14" s="15">
        <v>31978600</v>
      </c>
      <c r="E14" s="15">
        <v>27758000</v>
      </c>
      <c r="F14" s="28">
        <f t="shared" si="0"/>
        <v>-9477511.020000003</v>
      </c>
      <c r="G14" s="28">
        <f t="shared" si="1"/>
        <v>-4220600</v>
      </c>
      <c r="H14" s="15">
        <v>27758600</v>
      </c>
      <c r="I14" s="15">
        <v>27726000</v>
      </c>
    </row>
    <row r="15" spans="1:9" ht="14.25">
      <c r="A15" s="22" t="s">
        <v>25</v>
      </c>
      <c r="B15" s="23" t="s">
        <v>13</v>
      </c>
      <c r="C15" s="24">
        <v>795975.55</v>
      </c>
      <c r="D15" s="15">
        <v>650000</v>
      </c>
      <c r="E15" s="15">
        <v>674000</v>
      </c>
      <c r="F15" s="28">
        <f t="shared" si="0"/>
        <v>-121975.55000000005</v>
      </c>
      <c r="G15" s="28">
        <f t="shared" si="1"/>
        <v>24000</v>
      </c>
      <c r="H15" s="15">
        <v>674000</v>
      </c>
      <c r="I15" s="27">
        <v>674000</v>
      </c>
    </row>
    <row r="16" spans="1:9" ht="28.5">
      <c r="A16" s="22" t="s">
        <v>26</v>
      </c>
      <c r="B16" s="23" t="s">
        <v>14</v>
      </c>
      <c r="C16" s="24">
        <v>128216.26</v>
      </c>
      <c r="D16" s="15">
        <v>170000</v>
      </c>
      <c r="E16" s="15">
        <v>33000</v>
      </c>
      <c r="F16" s="28">
        <f t="shared" si="0"/>
        <v>-95216.26</v>
      </c>
      <c r="G16" s="28">
        <f t="shared" si="1"/>
        <v>-137000</v>
      </c>
      <c r="H16" s="15">
        <v>33000</v>
      </c>
      <c r="I16" s="27">
        <v>33000</v>
      </c>
    </row>
    <row r="17" spans="1:9" ht="14.25">
      <c r="A17" s="22" t="s">
        <v>27</v>
      </c>
      <c r="B17" s="23" t="s">
        <v>28</v>
      </c>
      <c r="C17" s="24">
        <v>13640447.13</v>
      </c>
      <c r="D17" s="15">
        <v>23998000</v>
      </c>
      <c r="E17" s="15">
        <v>3000000</v>
      </c>
      <c r="F17" s="28">
        <f t="shared" si="0"/>
        <v>-10640447.13</v>
      </c>
      <c r="G17" s="28">
        <f t="shared" si="1"/>
        <v>-20998000</v>
      </c>
      <c r="H17" s="15">
        <v>3000000</v>
      </c>
      <c r="I17" s="27">
        <v>3000000</v>
      </c>
    </row>
    <row r="18" spans="1:9" ht="14.25">
      <c r="A18" s="22" t="s">
        <v>29</v>
      </c>
      <c r="B18" s="23" t="s">
        <v>15</v>
      </c>
      <c r="C18" s="24">
        <v>2599650.58</v>
      </c>
      <c r="D18" s="15">
        <v>3500000</v>
      </c>
      <c r="E18" s="15">
        <v>2000000</v>
      </c>
      <c r="F18" s="28">
        <f t="shared" si="0"/>
        <v>-599650.5800000001</v>
      </c>
      <c r="G18" s="28">
        <f t="shared" si="1"/>
        <v>-1500000</v>
      </c>
      <c r="H18" s="15">
        <v>2100000</v>
      </c>
      <c r="I18" s="27">
        <v>2200000</v>
      </c>
    </row>
    <row r="19" spans="1:9" ht="15" customHeight="1">
      <c r="A19" s="22" t="s">
        <v>31</v>
      </c>
      <c r="B19" s="23" t="s">
        <v>16</v>
      </c>
      <c r="C19" s="24">
        <v>0</v>
      </c>
      <c r="D19" s="15">
        <v>0</v>
      </c>
      <c r="E19" s="15">
        <v>0</v>
      </c>
      <c r="F19" s="28">
        <f t="shared" si="0"/>
        <v>0</v>
      </c>
      <c r="G19" s="28">
        <f t="shared" si="1"/>
        <v>0</v>
      </c>
      <c r="H19" s="15">
        <v>0</v>
      </c>
      <c r="I19" s="27">
        <v>0</v>
      </c>
    </row>
    <row r="20" spans="1:9" s="10" customFormat="1" ht="28.5" customHeight="1">
      <c r="A20" s="7" t="s">
        <v>42</v>
      </c>
      <c r="B20" s="8" t="s">
        <v>35</v>
      </c>
      <c r="C20" s="9">
        <f>SUM(C22:C27)</f>
        <v>1166402217.1299999</v>
      </c>
      <c r="D20" s="9">
        <f>SUM(D22:D27)</f>
        <v>1332868243.59</v>
      </c>
      <c r="E20" s="9">
        <f>SUM(E22:E27)</f>
        <v>1294297997.18</v>
      </c>
      <c r="F20" s="9">
        <f aca="true" t="shared" si="2" ref="F20:F27">E20-C20</f>
        <v>127895780.05000019</v>
      </c>
      <c r="G20" s="9">
        <f aca="true" t="shared" si="3" ref="G20:G27">E20-D20</f>
        <v>-38570246.40999985</v>
      </c>
      <c r="H20" s="9">
        <f>SUM(H22:H27)</f>
        <v>1032000124.6999999</v>
      </c>
      <c r="I20" s="9">
        <f>SUM(I22:I27)</f>
        <v>1184154681.24</v>
      </c>
    </row>
    <row r="21" spans="1:9" s="10" customFormat="1" ht="28.5">
      <c r="A21" s="34" t="s">
        <v>43</v>
      </c>
      <c r="B21" s="35" t="s">
        <v>36</v>
      </c>
      <c r="C21" s="24">
        <f>C22+C23+C24+C25</f>
        <v>1166352217.1299999</v>
      </c>
      <c r="D21" s="24">
        <f>D22+D23+D24+D25</f>
        <v>1332864430.59</v>
      </c>
      <c r="E21" s="24">
        <f>E22+E23+E24+E25</f>
        <v>1294297997.18</v>
      </c>
      <c r="F21" s="15">
        <f t="shared" si="2"/>
        <v>127945780.05000019</v>
      </c>
      <c r="G21" s="36">
        <f t="shared" si="3"/>
        <v>-38566433.40999985</v>
      </c>
      <c r="H21" s="24">
        <f>H22+H23+H24+H25</f>
        <v>1032000124.6999999</v>
      </c>
      <c r="I21" s="24">
        <f>I22+I23+I24+I25</f>
        <v>1184154681.24</v>
      </c>
    </row>
    <row r="22" spans="1:9" s="16" customFormat="1" ht="28.5">
      <c r="A22" s="18" t="s">
        <v>44</v>
      </c>
      <c r="B22" s="14" t="s">
        <v>37</v>
      </c>
      <c r="C22" s="11">
        <v>54980153</v>
      </c>
      <c r="D22" s="17">
        <v>36886100</v>
      </c>
      <c r="E22" s="17">
        <v>28556220</v>
      </c>
      <c r="F22" s="15">
        <f t="shared" si="2"/>
        <v>-26423933</v>
      </c>
      <c r="G22" s="36">
        <f t="shared" si="3"/>
        <v>-8329880</v>
      </c>
      <c r="H22" s="17">
        <v>5382000</v>
      </c>
      <c r="I22" s="17">
        <v>11684000</v>
      </c>
    </row>
    <row r="23" spans="1:9" s="16" customFormat="1" ht="28.5">
      <c r="A23" s="18" t="s">
        <v>45</v>
      </c>
      <c r="B23" s="14" t="s">
        <v>38</v>
      </c>
      <c r="C23" s="11">
        <v>360651032.14</v>
      </c>
      <c r="D23" s="17">
        <v>429737516.01</v>
      </c>
      <c r="E23" s="30">
        <v>305839302.74</v>
      </c>
      <c r="F23" s="15">
        <f t="shared" si="2"/>
        <v>-54811729.399999976</v>
      </c>
      <c r="G23" s="36">
        <f t="shared" si="3"/>
        <v>-123898213.26999998</v>
      </c>
      <c r="H23" s="31">
        <v>67151600</v>
      </c>
      <c r="I23" s="32">
        <v>213451839.09</v>
      </c>
    </row>
    <row r="24" spans="1:9" s="16" customFormat="1" ht="28.5">
      <c r="A24" s="18" t="s">
        <v>46</v>
      </c>
      <c r="B24" s="14" t="s">
        <v>39</v>
      </c>
      <c r="C24" s="11">
        <v>662369156.96</v>
      </c>
      <c r="D24" s="17">
        <v>804959333.02</v>
      </c>
      <c r="E24" s="30">
        <v>888566279.47</v>
      </c>
      <c r="F24" s="15">
        <f t="shared" si="2"/>
        <v>226197122.51</v>
      </c>
      <c r="G24" s="36">
        <f t="shared" si="3"/>
        <v>83606946.45000005</v>
      </c>
      <c r="H24" s="31">
        <v>888506336.92</v>
      </c>
      <c r="I24" s="32">
        <v>888058654.37</v>
      </c>
    </row>
    <row r="25" spans="1:9" s="16" customFormat="1" ht="30" customHeight="1">
      <c r="A25" s="18" t="s">
        <v>47</v>
      </c>
      <c r="B25" s="14" t="s">
        <v>40</v>
      </c>
      <c r="C25" s="11">
        <v>88351875.03</v>
      </c>
      <c r="D25" s="17">
        <v>61281481.56</v>
      </c>
      <c r="E25" s="30">
        <v>71336194.97</v>
      </c>
      <c r="F25" s="15">
        <f t="shared" si="2"/>
        <v>-17015680.060000002</v>
      </c>
      <c r="G25" s="36">
        <f t="shared" si="3"/>
        <v>10054713.409999996</v>
      </c>
      <c r="H25" s="31">
        <v>70960187.78</v>
      </c>
      <c r="I25" s="31">
        <v>70960187.78</v>
      </c>
    </row>
    <row r="26" spans="1:9" s="33" customFormat="1" ht="30" customHeight="1">
      <c r="A26" s="34" t="s">
        <v>63</v>
      </c>
      <c r="B26" s="37" t="s">
        <v>64</v>
      </c>
      <c r="C26" s="24">
        <v>50000</v>
      </c>
      <c r="D26" s="36">
        <v>0</v>
      </c>
      <c r="E26" s="15">
        <v>0</v>
      </c>
      <c r="F26" s="15">
        <f t="shared" si="2"/>
        <v>-50000</v>
      </c>
      <c r="G26" s="36">
        <f t="shared" si="3"/>
        <v>0</v>
      </c>
      <c r="H26" s="15">
        <v>0</v>
      </c>
      <c r="I26" s="15">
        <v>0</v>
      </c>
    </row>
    <row r="27" spans="1:9" s="16" customFormat="1" ht="81" customHeight="1">
      <c r="A27" s="34" t="s">
        <v>48</v>
      </c>
      <c r="B27" s="37" t="s">
        <v>41</v>
      </c>
      <c r="C27" s="24">
        <v>0</v>
      </c>
      <c r="D27" s="36">
        <v>3813</v>
      </c>
      <c r="E27" s="15">
        <v>0</v>
      </c>
      <c r="F27" s="15">
        <f t="shared" si="2"/>
        <v>0</v>
      </c>
      <c r="G27" s="36">
        <f t="shared" si="3"/>
        <v>-3813</v>
      </c>
      <c r="H27" s="15">
        <v>0</v>
      </c>
      <c r="I27" s="27">
        <v>0</v>
      </c>
    </row>
  </sheetData>
  <sheetProtection/>
  <autoFilter ref="A4:I19"/>
  <mergeCells count="2">
    <mergeCell ref="A5:B5"/>
    <mergeCell ref="A1:I1"/>
  </mergeCells>
  <printOptions/>
  <pageMargins left="0.7086614173228347" right="0" top="0.43" bottom="0.31" header="0.2" footer="0.31496062992125984"/>
  <pageSetup fitToHeight="0" fitToWidth="1" horizontalDpi="600" verticalDpi="600" orientation="landscape" paperSize="9" scale="5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Селиванова</cp:lastModifiedBy>
  <cp:lastPrinted>2020-11-12T06:44:12Z</cp:lastPrinted>
  <dcterms:created xsi:type="dcterms:W3CDTF">2016-10-27T13:58:29Z</dcterms:created>
  <dcterms:modified xsi:type="dcterms:W3CDTF">2022-12-12T07:54:58Z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